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FO BINNENDIENST\Tasibel\Technische fiches 2020\"/>
    </mc:Choice>
  </mc:AlternateContent>
  <bookViews>
    <workbookView xWindow="0" yWindow="0" windowWidth="21570" windowHeight="8160"/>
  </bookViews>
  <sheets>
    <sheet name="Blad1" sheetId="1" r:id="rId1"/>
  </sheets>
  <externalReferences>
    <externalReference r:id="rId2"/>
  </externalReferences>
  <definedNames>
    <definedName name="_xlnm.Print_Area" localSheetId="0">Blad1!$A$1:$E$59</definedName>
    <definedName name="CEsymboolsisal">INDEX('[1]CE symbool'!$B$2:$B$57,MATCH('[1]Allekwaliteiten 2020'!$E$2,'[1]CE symbool'!$A$2:$A$57,0))</definedName>
    <definedName name="gutsymboolsisal">INDEX([1]GUT!$B$2:$B$57,MATCH('[1]Allekwaliteiten 2020'!$E$2,[1]GUT!$A$2:$A$57,0))</definedName>
    <definedName name="plettingsisal">INDEX([1]collectie!$AE$3:$AE$32,MATCH('[1]Allekwaliteiten 2020'!$E$2,[1]collectie!$A$3:$A$32,0))</definedName>
    <definedName name="sisal">[1]collectie!$A$3:$AB$18</definedName>
    <definedName name="sisalkwaliteiten">[1]collectie!$A$3:$A$18</definedName>
    <definedName name="tegelssisal">INDEX([1]collectie!$AF$3:$AF$18,MATCH('[1]Allekwaliteiten 2020'!$E$2,[1]collectie!$A$3:$A$18),0)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 l="1"/>
  <c r="C49" i="1"/>
  <c r="C48" i="1"/>
  <c r="C47" i="1"/>
  <c r="B44" i="1"/>
  <c r="B42" i="1"/>
  <c r="B39" i="1"/>
  <c r="B35" i="1"/>
  <c r="B31" i="1"/>
  <c r="B27" i="1"/>
  <c r="B23" i="1"/>
  <c r="B19" i="1"/>
  <c r="B15" i="1"/>
  <c r="B11" i="1"/>
</calcChain>
</file>

<file path=xl/sharedStrings.xml><?xml version="1.0" encoding="utf-8"?>
<sst xmlns="http://schemas.openxmlformats.org/spreadsheetml/2006/main" count="67" uniqueCount="67">
  <si>
    <t>SAPPHIRE</t>
  </si>
  <si>
    <t>DOPNUMMER:</t>
  </si>
  <si>
    <t>Fabrikatiemethode</t>
  </si>
  <si>
    <t>Vlak geweven, lussenpool</t>
  </si>
  <si>
    <t>Mode de fabrication</t>
  </si>
  <si>
    <t>Tissé plat, velours bouclé</t>
  </si>
  <si>
    <t>Herstellungsverfahren</t>
  </si>
  <si>
    <t>Flach gewebt, Schlinge</t>
  </si>
  <si>
    <t>Manufacturing process</t>
  </si>
  <si>
    <t>Flat woven, loop pile</t>
  </si>
  <si>
    <t>Samenstelling van de pool</t>
  </si>
  <si>
    <t>Composition du velours</t>
  </si>
  <si>
    <t>Nutzschicht</t>
  </si>
  <si>
    <t>Pile composition</t>
  </si>
  <si>
    <t>Rug</t>
  </si>
  <si>
    <t>Dossier</t>
  </si>
  <si>
    <t>Rücken</t>
  </si>
  <si>
    <t>Secondary backing</t>
  </si>
  <si>
    <t>Poolhoogte</t>
  </si>
  <si>
    <t>Hauteur du velours</t>
  </si>
  <si>
    <t>Polhöhe</t>
  </si>
  <si>
    <t>Pile height</t>
  </si>
  <si>
    <t>Poolgewicht</t>
  </si>
  <si>
    <t>Poids du velours</t>
  </si>
  <si>
    <t>Polgewicht</t>
  </si>
  <si>
    <t>Pile weight</t>
  </si>
  <si>
    <t>Totaal gewicht</t>
  </si>
  <si>
    <t>Poids total</t>
  </si>
  <si>
    <t>Gesamtgewicht</t>
  </si>
  <si>
    <t>Total weight</t>
  </si>
  <si>
    <t>Breedte</t>
  </si>
  <si>
    <t>Largeur</t>
  </si>
  <si>
    <t>Breite</t>
  </si>
  <si>
    <t>Width</t>
  </si>
  <si>
    <t>Lengte</t>
  </si>
  <si>
    <t>Longueur</t>
  </si>
  <si>
    <t>Länge</t>
  </si>
  <si>
    <t>Length</t>
  </si>
  <si>
    <t>Warmte isolatie</t>
  </si>
  <si>
    <t>Résistance à la conductibilité de chaleur</t>
  </si>
  <si>
    <t>Wärmedurchlasswiderstand</t>
  </si>
  <si>
    <t>Resistance of heat conduction</t>
  </si>
  <si>
    <t>Tog Rating</t>
  </si>
  <si>
    <t>Geluidsisolatie</t>
  </si>
  <si>
    <t>Isolation aux bruits</t>
  </si>
  <si>
    <t>Sound insulation</t>
  </si>
  <si>
    <t>Schallabsorptions</t>
  </si>
  <si>
    <t>Gebruik</t>
  </si>
  <si>
    <t>Utilisation</t>
  </si>
  <si>
    <t>Verwendungsbereich</t>
  </si>
  <si>
    <t>Suitability</t>
  </si>
  <si>
    <t>Bij verlijming : enkel gebruik van EC1-lijmen ! / En cas de pose collée : seulement utilisation des colles EC1 !</t>
  </si>
  <si>
    <t>Bei geklebter Verlegung : nur EC1-Klebstoffe verwenden ! / In case of adhesion : only use of EC1 glues !</t>
  </si>
  <si>
    <t>We reserve the right to modify the characteristics of this product for quality improvement.</t>
  </si>
  <si>
    <t xml:space="preserve">Leverbaar als rol en als coupon / Livrable en rouleaux et à la coupe / </t>
  </si>
  <si>
    <t>2471/20</t>
  </si>
  <si>
    <t>2472/20</t>
  </si>
  <si>
    <t>2473/20</t>
  </si>
  <si>
    <t>COLORS</t>
  </si>
  <si>
    <t>Lieferbar in Rolle und Kupon/Available in Rolls and cutlengths</t>
  </si>
  <si>
    <t>BZXLesp7</t>
  </si>
  <si>
    <t>Industrielaan 16       8520 Kuurne         tel. 32-52-499600        fax. 32-52-499601</t>
  </si>
  <si>
    <t>medium huishoudelijk gebruik</t>
  </si>
  <si>
    <t>Usage domestique moyenne</t>
  </si>
  <si>
    <t>Mittlere Beanspruchung</t>
  </si>
  <si>
    <t>Medium domestic</t>
  </si>
  <si>
    <t>1104-126897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</si>
</sst>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28"/>
      <name val="Arial"/>
      <family val="2"/>
    </font>
    <font>
      <b/>
      <sz val="12"/>
      <name val="Arial"/>
      <family val="2"/>
    </font>
    <font>
      <sz val="12"/>
      <name val="Garamond"/>
    </font>
    <font>
      <b/>
      <sz val="10"/>
      <name val="Arial"/>
      <family val="2"/>
    </font>
    <font>
      <sz val="8"/>
      <name val="Arial"/>
      <family val="2"/>
    </font>
    <font>
      <b/>
      <sz val="48"/>
      <name val="Arial"/>
      <family val="2"/>
    </font>
    <font>
      <sz val="10"/>
      <name val="Garamond"/>
      <family val="1"/>
    </font>
    <font>
      <sz val="6"/>
      <name val="Arial"/>
      <family val="2"/>
    </font>
    <font>
      <sz val="7"/>
      <name val="Arial"/>
      <family val="2"/>
    </font>
    <font>
      <sz val="11"/>
      <name val="Arial"/>
      <family val="2"/>
    </font>
    <font>
      <sz val="72"/>
      <name val="FloorSymbolsIV"/>
    </font>
    <font>
      <sz val="10"/>
      <name val="FloorSymbolsIV"/>
    </font>
    <font>
      <sz val="10.5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10" fillId="0" borderId="0" xfId="0" applyFont="1" applyAlignment="1">
      <alignment horizontal="left" vertical="center" indent="14"/>
    </xf>
    <xf numFmtId="0" fontId="12" fillId="0" borderId="0" xfId="0" applyFont="1"/>
    <xf numFmtId="0" fontId="11" fillId="0" borderId="0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0" fillId="0" borderId="11" xfId="0" applyBorder="1"/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7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0" fillId="0" borderId="5" xfId="0" applyBorder="1"/>
    <xf numFmtId="0" fontId="15" fillId="0" borderId="12" xfId="0" applyFont="1" applyBorder="1"/>
    <xf numFmtId="0" fontId="15" fillId="0" borderId="13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6" fillId="0" borderId="0" xfId="0" applyFont="1" applyAlignment="1">
      <alignment vertical="center"/>
    </xf>
    <xf numFmtId="0" fontId="2" fillId="0" borderId="0" xfId="0" applyFont="1" applyProtection="1">
      <protection locked="0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14" fillId="0" borderId="2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0</xdr:col>
      <xdr:colOff>2028824</xdr:colOff>
      <xdr:row>1</xdr:row>
      <xdr:rowOff>704850</xdr:rowOff>
    </xdr:to>
    <xdr:pic>
      <xdr:nvPicPr>
        <xdr:cNvPr id="4" name="Afbeelding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02882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7" name="Text Box 1934"/>
        <xdr:cNvSpPr txBox="1">
          <a:spLocks noChangeArrowheads="1"/>
        </xdr:cNvSpPr>
      </xdr:nvSpPr>
      <xdr:spPr bwMode="auto">
        <a:xfrm>
          <a:off x="2305050" y="11410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lekwaliteiten%202020.tx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lectie"/>
      <sheetName val="Allekwaliteiten 2020"/>
      <sheetName val="Technische Fiches Cocos"/>
      <sheetName val="Technische Fiches Wol"/>
      <sheetName val="Technische Fiches lopers"/>
      <sheetName val="Gebruik"/>
      <sheetName val="GUT"/>
      <sheetName val="Symbolen"/>
      <sheetName val="CE symbool"/>
      <sheetName val="Blad1"/>
    </sheetNames>
    <sheetDataSet>
      <sheetData sheetId="0" refreshError="1">
        <row r="3">
          <cell r="A3" t="str">
            <v xml:space="preserve">ALLEGRO  </v>
          </cell>
          <cell r="B3" t="str">
            <v>Woven</v>
          </cell>
          <cell r="C3" t="str">
            <v>100 % sisal</v>
          </cell>
          <cell r="D3" t="str">
            <v>2750 g/m²</v>
          </cell>
          <cell r="E3" t="str">
            <v>flat</v>
          </cell>
          <cell r="F3" t="str">
            <v>latex (code 20)</v>
          </cell>
          <cell r="G3" t="str">
            <v>3275 g/m²</v>
          </cell>
          <cell r="H3" t="str">
            <v>8,0 mm</v>
          </cell>
          <cell r="I3" t="str">
            <v>ca. 400 cm</v>
          </cell>
          <cell r="J3" t="str">
            <v>ca. 30 m</v>
          </cell>
          <cell r="K3" t="str">
            <v>ISO 8302    0,1 m²K/W  (theoretisch)</v>
          </cell>
          <cell r="L3">
            <v>1</v>
          </cell>
          <cell r="M3" t="str">
            <v>25 db</v>
          </cell>
          <cell r="O3" t="str">
            <v>EN 1307</v>
          </cell>
          <cell r="P3" t="str">
            <v>1104/117725</v>
          </cell>
          <cell r="Q3" t="str">
            <v>D</v>
          </cell>
          <cell r="R3" t="str">
            <v>F</v>
          </cell>
          <cell r="S3" t="str">
            <v>Z</v>
          </cell>
          <cell r="T3" t="str">
            <v>X</v>
          </cell>
          <cell r="U3" t="str">
            <v>T</v>
          </cell>
          <cell r="V3" t="str">
            <v>L</v>
          </cell>
          <cell r="W3" t="str">
            <v>e</v>
          </cell>
          <cell r="X3" t="str">
            <v>s</v>
          </cell>
          <cell r="Y3" t="str">
            <v>p</v>
          </cell>
        </row>
        <row r="4">
          <cell r="A4" t="str">
            <v>BELLEVUE</v>
          </cell>
          <cell r="B4" t="str">
            <v>Woven</v>
          </cell>
          <cell r="C4" t="str">
            <v>100 % sisal, stain resistant treated</v>
          </cell>
          <cell r="D4" t="str">
            <v>1350 g/m²</v>
          </cell>
          <cell r="E4" t="str">
            <v>jacquard</v>
          </cell>
          <cell r="F4" t="str">
            <v>latex, fireproof treated (code 21)</v>
          </cell>
          <cell r="G4" t="str">
            <v>1930 g/m²</v>
          </cell>
          <cell r="H4" t="str">
            <v>5 mm</v>
          </cell>
          <cell r="I4" t="str">
            <v>ca. 400 cm</v>
          </cell>
          <cell r="J4" t="str">
            <v xml:space="preserve">ca. 30 m </v>
          </cell>
          <cell r="K4" t="str">
            <v xml:space="preserve">ISO 8302   0,1 m²K/W  </v>
          </cell>
          <cell r="L4">
            <v>1</v>
          </cell>
          <cell r="M4" t="str">
            <v>22 db</v>
          </cell>
          <cell r="O4" t="str">
            <v>EN 1307</v>
          </cell>
          <cell r="P4" t="str">
            <v>1104/122359</v>
          </cell>
          <cell r="Q4" t="str">
            <v>D</v>
          </cell>
          <cell r="R4" t="str">
            <v>G</v>
          </cell>
          <cell r="S4" t="str">
            <v>Z</v>
          </cell>
          <cell r="T4" t="str">
            <v>R</v>
          </cell>
          <cell r="U4" t="str">
            <v>R</v>
          </cell>
          <cell r="V4" t="str">
            <v>L</v>
          </cell>
          <cell r="W4" t="str">
            <v>e</v>
          </cell>
          <cell r="X4" t="str">
            <v>s</v>
          </cell>
          <cell r="Y4" t="str">
            <v>p</v>
          </cell>
          <cell r="Z4" t="str">
            <v>g</v>
          </cell>
          <cell r="AA4" t="str">
            <v>i</v>
          </cell>
          <cell r="AB4" t="str">
            <v>z</v>
          </cell>
        </row>
        <row r="5">
          <cell r="A5" t="str">
            <v>BROADWAY</v>
          </cell>
          <cell r="B5" t="str">
            <v>Woven</v>
          </cell>
          <cell r="C5" t="str">
            <v>100 % sisal</v>
          </cell>
          <cell r="D5" t="str">
            <v>2250 g/m²</v>
          </cell>
          <cell r="E5" t="str">
            <v>jacquard</v>
          </cell>
          <cell r="F5" t="str">
            <v>latex (code 20)</v>
          </cell>
          <cell r="G5" t="str">
            <v>2775 g/m²</v>
          </cell>
          <cell r="H5" t="str">
            <v>9,0 mm</v>
          </cell>
          <cell r="I5" t="str">
            <v>ca. 400 cm</v>
          </cell>
          <cell r="J5" t="str">
            <v>ca. 30 m</v>
          </cell>
          <cell r="K5" t="str">
            <v xml:space="preserve">ISO 8302    0,13 m²K/W  </v>
          </cell>
          <cell r="L5">
            <v>1.3</v>
          </cell>
          <cell r="M5" t="str">
            <v>25 db</v>
          </cell>
          <cell r="O5" t="str">
            <v>EN 1307</v>
          </cell>
          <cell r="P5" t="str">
            <v>1104/117761</v>
          </cell>
          <cell r="Q5" t="str">
            <v>D</v>
          </cell>
          <cell r="R5" t="str">
            <v>F</v>
          </cell>
          <cell r="S5" t="str">
            <v>Z</v>
          </cell>
          <cell r="T5" t="str">
            <v>X</v>
          </cell>
          <cell r="U5" t="str">
            <v>T</v>
          </cell>
          <cell r="V5" t="str">
            <v>L</v>
          </cell>
          <cell r="W5" t="str">
            <v>e</v>
          </cell>
          <cell r="X5" t="str">
            <v>s</v>
          </cell>
          <cell r="Y5" t="str">
            <v>p</v>
          </cell>
        </row>
        <row r="6">
          <cell r="A6" t="str">
            <v xml:space="preserve">CITY   </v>
          </cell>
          <cell r="B6" t="str">
            <v>Woven</v>
          </cell>
          <cell r="C6" t="str">
            <v>100 % sisal</v>
          </cell>
          <cell r="D6" t="str">
            <v>1350 g/m²</v>
          </cell>
          <cell r="E6" t="str">
            <v>bouclé</v>
          </cell>
          <cell r="F6" t="str">
            <v>latex (code 20)</v>
          </cell>
          <cell r="G6" t="str">
            <v>1875 g/m²</v>
          </cell>
          <cell r="H6" t="str">
            <v>5,5 mm</v>
          </cell>
          <cell r="I6" t="str">
            <v>ca. 400 cm ca. 500 cm</v>
          </cell>
          <cell r="J6" t="str">
            <v>ca. 30 m</v>
          </cell>
          <cell r="K6" t="str">
            <v xml:space="preserve">ISO 8302    0,049 m²K/W  </v>
          </cell>
          <cell r="L6">
            <v>0.49</v>
          </cell>
          <cell r="M6" t="str">
            <v>25 db</v>
          </cell>
          <cell r="O6" t="str">
            <v>EN 1307</v>
          </cell>
          <cell r="P6" t="str">
            <v>1104/117701</v>
          </cell>
          <cell r="Q6" t="str">
            <v>D</v>
          </cell>
          <cell r="R6" t="str">
            <v>G</v>
          </cell>
          <cell r="S6" t="str">
            <v>Z</v>
          </cell>
          <cell r="T6" t="str">
            <v>X</v>
          </cell>
          <cell r="U6" t="str">
            <v>T</v>
          </cell>
          <cell r="V6" t="str">
            <v>L</v>
          </cell>
          <cell r="W6" t="str">
            <v>e</v>
          </cell>
          <cell r="X6" t="str">
            <v>s</v>
          </cell>
          <cell r="Y6" t="str">
            <v>p</v>
          </cell>
          <cell r="AA6" t="str">
            <v>h</v>
          </cell>
        </row>
        <row r="7">
          <cell r="A7" t="str">
            <v xml:space="preserve">CITY STRIPE   </v>
          </cell>
          <cell r="B7" t="str">
            <v>Woven</v>
          </cell>
          <cell r="C7" t="str">
            <v>100 % sisal</v>
          </cell>
          <cell r="D7" t="str">
            <v>1350 g/m²</v>
          </cell>
          <cell r="E7" t="str">
            <v>bouclé</v>
          </cell>
          <cell r="F7" t="str">
            <v>latex (code 20)</v>
          </cell>
          <cell r="G7" t="str">
            <v>1875 g/m²</v>
          </cell>
          <cell r="H7" t="str">
            <v>5,5 mm</v>
          </cell>
          <cell r="I7" t="str">
            <v>ca. 400 cm</v>
          </cell>
          <cell r="J7" t="str">
            <v>ca. 30 m</v>
          </cell>
          <cell r="K7" t="str">
            <v xml:space="preserve">ISO 8302    0,049 m²K/W  </v>
          </cell>
          <cell r="L7">
            <v>0.49</v>
          </cell>
          <cell r="M7" t="str">
            <v>25 db</v>
          </cell>
          <cell r="O7" t="str">
            <v>EN 1307</v>
          </cell>
          <cell r="P7" t="str">
            <v>1104/117705</v>
          </cell>
          <cell r="Q7" t="str">
            <v>D</v>
          </cell>
          <cell r="R7" t="str">
            <v>F</v>
          </cell>
          <cell r="S7" t="str">
            <v>Z</v>
          </cell>
          <cell r="T7" t="str">
            <v>X</v>
          </cell>
          <cell r="U7" t="str">
            <v>T</v>
          </cell>
          <cell r="V7" t="str">
            <v>L</v>
          </cell>
          <cell r="W7" t="str">
            <v>e</v>
          </cell>
          <cell r="X7" t="str">
            <v>s</v>
          </cell>
          <cell r="Y7" t="str">
            <v>p</v>
          </cell>
          <cell r="AA7" t="str">
            <v>h</v>
          </cell>
        </row>
        <row r="8">
          <cell r="A8" t="str">
            <v>COLORA</v>
          </cell>
          <cell r="B8" t="str">
            <v>Woven</v>
          </cell>
          <cell r="C8" t="str">
            <v>100 % sisal</v>
          </cell>
          <cell r="D8" t="str">
            <v>2800 g/m²</v>
          </cell>
          <cell r="E8" t="str">
            <v>flat</v>
          </cell>
          <cell r="F8" t="str">
            <v>latex (code 20)</v>
          </cell>
          <cell r="G8" t="str">
            <v>3300 g/m²</v>
          </cell>
          <cell r="H8" t="str">
            <v>8,8mm</v>
          </cell>
          <cell r="I8" t="str">
            <v>ca. 400 cm</v>
          </cell>
          <cell r="J8" t="str">
            <v>ca. 30 m</v>
          </cell>
          <cell r="K8" t="str">
            <v>ISO 8302    0,1 m²K/W  (theoretisch)</v>
          </cell>
          <cell r="L8">
            <v>1</v>
          </cell>
          <cell r="M8" t="str">
            <v>25 db</v>
          </cell>
          <cell r="O8" t="str">
            <v>EN 1307</v>
          </cell>
          <cell r="P8" t="str">
            <v>1104/121568</v>
          </cell>
          <cell r="Q8" t="str">
            <v>D</v>
          </cell>
          <cell r="R8" t="str">
            <v>F</v>
          </cell>
          <cell r="S8" t="str">
            <v>Z</v>
          </cell>
          <cell r="T8" t="str">
            <v>X</v>
          </cell>
          <cell r="U8" t="str">
            <v>T</v>
          </cell>
          <cell r="V8" t="str">
            <v>L</v>
          </cell>
          <cell r="W8" t="str">
            <v>e</v>
          </cell>
          <cell r="X8" t="str">
            <v>s</v>
          </cell>
          <cell r="Y8" t="str">
            <v>p</v>
          </cell>
          <cell r="Z8" t="str">
            <v>g</v>
          </cell>
        </row>
        <row r="9">
          <cell r="A9" t="str">
            <v xml:space="preserve">COSMO       </v>
          </cell>
          <cell r="B9" t="str">
            <v>Woven</v>
          </cell>
          <cell r="C9" t="str">
            <v>100 % sisal</v>
          </cell>
          <cell r="D9" t="str">
            <v>1450 g/m²</v>
          </cell>
          <cell r="E9" t="str">
            <v>flat</v>
          </cell>
          <cell r="F9" t="str">
            <v>latex (code 20)</v>
          </cell>
          <cell r="G9" t="str">
            <v>1975 g/m²</v>
          </cell>
          <cell r="H9" t="str">
            <v>5,0 mm</v>
          </cell>
          <cell r="I9" t="str">
            <v>ca. 400 cm</v>
          </cell>
          <cell r="J9" t="str">
            <v>ca. 30 m</v>
          </cell>
          <cell r="K9" t="str">
            <v>ISO 8302    0,1 m²K/W  (theoretisch)</v>
          </cell>
          <cell r="L9">
            <v>1</v>
          </cell>
          <cell r="M9" t="str">
            <v>25 db</v>
          </cell>
          <cell r="O9" t="str">
            <v>EN 1307</v>
          </cell>
          <cell r="P9" t="str">
            <v>1104/117717</v>
          </cell>
          <cell r="Q9" t="str">
            <v>C</v>
          </cell>
          <cell r="R9" t="str">
            <v>E</v>
          </cell>
          <cell r="S9" t="str">
            <v>Z</v>
          </cell>
          <cell r="T9" t="str">
            <v>X</v>
          </cell>
          <cell r="U9" t="str">
            <v>T</v>
          </cell>
          <cell r="V9" t="str">
            <v>L</v>
          </cell>
          <cell r="W9" t="str">
            <v>e</v>
          </cell>
          <cell r="X9" t="str">
            <v>s</v>
          </cell>
          <cell r="Y9" t="str">
            <v>p</v>
          </cell>
          <cell r="AE9" t="str">
            <v xml:space="preserve"> </v>
          </cell>
        </row>
        <row r="10">
          <cell r="A10" t="str">
            <v xml:space="preserve">COUNTRY   </v>
          </cell>
          <cell r="B10" t="str">
            <v>Woven</v>
          </cell>
          <cell r="C10" t="str">
            <v>100 % sisal</v>
          </cell>
          <cell r="D10" t="str">
            <v>1950 g/m²</v>
          </cell>
          <cell r="E10" t="str">
            <v>bouclé</v>
          </cell>
          <cell r="F10" t="str">
            <v>latex (code 20)</v>
          </cell>
          <cell r="G10" t="str">
            <v>2475 g/m²</v>
          </cell>
          <cell r="H10" t="str">
            <v>7,5 mm</v>
          </cell>
          <cell r="I10" t="str">
            <v>ca. 400 cm</v>
          </cell>
          <cell r="J10" t="str">
            <v xml:space="preserve">ca. 30 m </v>
          </cell>
          <cell r="K10" t="str">
            <v xml:space="preserve">ISO 8302    0,074 m²K/W  </v>
          </cell>
          <cell r="L10">
            <v>0.74</v>
          </cell>
          <cell r="M10" t="str">
            <v>25 db</v>
          </cell>
          <cell r="O10" t="str">
            <v>EN 1307</v>
          </cell>
          <cell r="P10" t="str">
            <v>1104/117739</v>
          </cell>
          <cell r="Q10" t="str">
            <v>D</v>
          </cell>
          <cell r="R10" t="str">
            <v>F</v>
          </cell>
          <cell r="S10" t="str">
            <v>Z</v>
          </cell>
          <cell r="T10" t="str">
            <v>X</v>
          </cell>
          <cell r="U10" t="str">
            <v>T</v>
          </cell>
          <cell r="V10" t="str">
            <v>L</v>
          </cell>
          <cell r="W10" t="str">
            <v>e</v>
          </cell>
          <cell r="X10" t="str">
            <v>s</v>
          </cell>
          <cell r="Y10" t="str">
            <v>p</v>
          </cell>
        </row>
        <row r="11">
          <cell r="A11" t="str">
            <v>KIVU</v>
          </cell>
          <cell r="B11" t="str">
            <v>Woven</v>
          </cell>
          <cell r="C11" t="str">
            <v>100 % sisal</v>
          </cell>
          <cell r="D11" t="str">
            <v>1530 g/m²</v>
          </cell>
          <cell r="E11" t="str">
            <v>flat</v>
          </cell>
          <cell r="F11" t="str">
            <v>latex (code 21)</v>
          </cell>
          <cell r="G11" t="str">
            <v>2055 g/m²</v>
          </cell>
          <cell r="H11" t="str">
            <v>6,5 mm</v>
          </cell>
          <cell r="I11" t="str">
            <v>ca. 400 cm</v>
          </cell>
          <cell r="J11" t="str">
            <v>ca. 30 m</v>
          </cell>
          <cell r="K11" t="str">
            <v>ISO 8302    0,1 m²K/W  (theoretisch)</v>
          </cell>
          <cell r="L11">
            <v>1</v>
          </cell>
          <cell r="M11" t="str">
            <v>25 db</v>
          </cell>
          <cell r="O11" t="str">
            <v>EN 1307</v>
          </cell>
          <cell r="P11" t="str">
            <v>1104/126147</v>
          </cell>
          <cell r="Q11" t="str">
            <v>B</v>
          </cell>
          <cell r="R11" t="str">
            <v>E</v>
          </cell>
          <cell r="S11" t="str">
            <v>Z</v>
          </cell>
          <cell r="T11" t="str">
            <v>T</v>
          </cell>
          <cell r="V11" t="str">
            <v>L</v>
          </cell>
          <cell r="W11" t="str">
            <v>e</v>
          </cell>
          <cell r="X11" t="str">
            <v>s</v>
          </cell>
          <cell r="Y11" t="str">
            <v>p</v>
          </cell>
          <cell r="Z11" t="str">
            <v>g</v>
          </cell>
        </row>
        <row r="12">
          <cell r="A12" t="str">
            <v>MASAI</v>
          </cell>
          <cell r="B12" t="str">
            <v>Woven</v>
          </cell>
          <cell r="C12" t="str">
            <v>100 % sisal</v>
          </cell>
          <cell r="D12" t="str">
            <v>2250 g/m²</v>
          </cell>
          <cell r="E12" t="str">
            <v>jacquard</v>
          </cell>
          <cell r="F12" t="str">
            <v>latex (code 20)</v>
          </cell>
          <cell r="G12" t="str">
            <v>2775 g/m²</v>
          </cell>
          <cell r="H12" t="str">
            <v>9,0 mm</v>
          </cell>
          <cell r="I12" t="str">
            <v>ca. 400 cm</v>
          </cell>
          <cell r="J12" t="str">
            <v>ca. 30 m</v>
          </cell>
          <cell r="K12" t="str">
            <v xml:space="preserve">ISO 8302    0,13 m²K/W  </v>
          </cell>
          <cell r="L12">
            <v>1.3</v>
          </cell>
          <cell r="M12" t="str">
            <v>25 db</v>
          </cell>
          <cell r="O12" t="str">
            <v>EN 1307</v>
          </cell>
          <cell r="P12" t="str">
            <v>1104/117739</v>
          </cell>
          <cell r="Q12" t="str">
            <v>D</v>
          </cell>
          <cell r="R12" t="str">
            <v>F</v>
          </cell>
          <cell r="S12" t="str">
            <v>Z</v>
          </cell>
          <cell r="T12" t="str">
            <v>X</v>
          </cell>
          <cell r="U12" t="str">
            <v>T</v>
          </cell>
          <cell r="V12" t="str">
            <v>L</v>
          </cell>
          <cell r="W12" t="str">
            <v>e</v>
          </cell>
          <cell r="X12" t="str">
            <v>s</v>
          </cell>
          <cell r="Y12" t="str">
            <v>p</v>
          </cell>
        </row>
        <row r="13">
          <cell r="A13" t="str">
            <v>SAPPHIRE</v>
          </cell>
          <cell r="B13" t="str">
            <v>Woven</v>
          </cell>
          <cell r="C13" t="str">
            <v>100 % sisal</v>
          </cell>
          <cell r="D13" t="str">
            <v>2800 g/m²</v>
          </cell>
          <cell r="E13" t="str">
            <v>jacquard</v>
          </cell>
          <cell r="F13" t="str">
            <v>latex (code 20)</v>
          </cell>
          <cell r="G13" t="str">
            <v>3500 g/m²</v>
          </cell>
          <cell r="H13" t="str">
            <v>9,0 mm</v>
          </cell>
          <cell r="I13" t="str">
            <v>ca. 400 cm</v>
          </cell>
          <cell r="J13" t="str">
            <v>ca. 30 m</v>
          </cell>
          <cell r="K13" t="str">
            <v xml:space="preserve">ISO 8302   0,13 m²K/W  </v>
          </cell>
          <cell r="L13">
            <v>1.3</v>
          </cell>
          <cell r="M13" t="str">
            <v>25 db</v>
          </cell>
          <cell r="O13" t="str">
            <v>EN 1307</v>
          </cell>
          <cell r="Q13" t="str">
            <v>D</v>
          </cell>
          <cell r="R13" t="str">
            <v>F</v>
          </cell>
          <cell r="S13" t="str">
            <v>Z</v>
          </cell>
          <cell r="T13" t="str">
            <v>X</v>
          </cell>
          <cell r="U13" t="str">
            <v>T</v>
          </cell>
          <cell r="V13" t="str">
            <v>L</v>
          </cell>
          <cell r="W13" t="str">
            <v>e</v>
          </cell>
          <cell r="X13" t="str">
            <v>s</v>
          </cell>
          <cell r="Y13" t="str">
            <v>p</v>
          </cell>
        </row>
        <row r="14">
          <cell r="A14" t="str">
            <v xml:space="preserve">SERENGETI </v>
          </cell>
          <cell r="B14" t="str">
            <v>Woven</v>
          </cell>
          <cell r="C14" t="str">
            <v>20 % linen 80 % sisal</v>
          </cell>
          <cell r="D14" t="str">
            <v>2750 g/m²</v>
          </cell>
          <cell r="E14" t="str">
            <v>jacquard</v>
          </cell>
          <cell r="F14" t="str">
            <v>latex (code 22)</v>
          </cell>
          <cell r="G14" t="str">
            <v>3575 g/m²</v>
          </cell>
          <cell r="H14" t="str">
            <v>8,0 mm</v>
          </cell>
          <cell r="I14" t="str">
            <v>ca. 400 cm</v>
          </cell>
          <cell r="J14" t="str">
            <v>ca. 30 m</v>
          </cell>
          <cell r="K14" t="str">
            <v>ISO 8302    0,1 m²K/W  (theoretisch)</v>
          </cell>
          <cell r="L14">
            <v>1</v>
          </cell>
          <cell r="M14" t="str">
            <v>25 db</v>
          </cell>
          <cell r="O14" t="str">
            <v>EN 1307</v>
          </cell>
          <cell r="P14" t="str">
            <v>1104/117741</v>
          </cell>
          <cell r="Q14" t="str">
            <v>C</v>
          </cell>
          <cell r="R14" t="str">
            <v>E</v>
          </cell>
          <cell r="S14" t="str">
            <v>Z</v>
          </cell>
          <cell r="T14" t="str">
            <v>X</v>
          </cell>
          <cell r="U14" t="str">
            <v>T</v>
          </cell>
          <cell r="V14" t="str">
            <v>L</v>
          </cell>
          <cell r="W14" t="str">
            <v>e</v>
          </cell>
          <cell r="X14" t="str">
            <v>s</v>
          </cell>
          <cell r="Y14" t="str">
            <v>p</v>
          </cell>
        </row>
        <row r="15">
          <cell r="A15" t="str">
            <v>TRELLIS</v>
          </cell>
          <cell r="B15" t="str">
            <v>Woven</v>
          </cell>
          <cell r="C15" t="str">
            <v>100 % sisal</v>
          </cell>
          <cell r="D15" t="str">
            <v>2250 g/m²</v>
          </cell>
          <cell r="E15" t="str">
            <v>jacquard</v>
          </cell>
          <cell r="F15" t="str">
            <v>latex (code 20)</v>
          </cell>
          <cell r="G15" t="str">
            <v>2775 g/m²</v>
          </cell>
          <cell r="H15" t="str">
            <v>9,0 mm</v>
          </cell>
          <cell r="I15" t="str">
            <v>ca. 400 cm</v>
          </cell>
          <cell r="J15" t="str">
            <v>ca. 30 m</v>
          </cell>
          <cell r="K15" t="str">
            <v xml:space="preserve">ISO 8302    0,13 m²K/W  </v>
          </cell>
          <cell r="L15">
            <v>1.3</v>
          </cell>
          <cell r="M15" t="str">
            <v>25 db</v>
          </cell>
          <cell r="O15" t="str">
            <v>EN 1307</v>
          </cell>
          <cell r="P15" t="str">
            <v>1104/117763</v>
          </cell>
          <cell r="Q15" t="str">
            <v>D</v>
          </cell>
          <cell r="R15" t="str">
            <v>G</v>
          </cell>
          <cell r="S15" t="str">
            <v>Z</v>
          </cell>
          <cell r="T15" t="str">
            <v>X</v>
          </cell>
          <cell r="U15" t="str">
            <v>T</v>
          </cell>
          <cell r="V15" t="str">
            <v>L</v>
          </cell>
          <cell r="W15" t="str">
            <v>e</v>
          </cell>
          <cell r="X15" t="str">
            <v>s</v>
          </cell>
          <cell r="Y15" t="str">
            <v>p</v>
          </cell>
        </row>
        <row r="16">
          <cell r="A16" t="str">
            <v>URBAN   PLUS</v>
          </cell>
          <cell r="B16" t="str">
            <v>Woven</v>
          </cell>
          <cell r="C16" t="str">
            <v>100 % sisal, stain resistant treated</v>
          </cell>
          <cell r="D16" t="str">
            <v>2000 g/m²</v>
          </cell>
          <cell r="E16" t="str">
            <v>flat</v>
          </cell>
          <cell r="F16" t="str">
            <v>latex, fireproof treated (code 21)</v>
          </cell>
          <cell r="G16" t="str">
            <v>2525 g/m²</v>
          </cell>
          <cell r="H16" t="str">
            <v>7,0 mm</v>
          </cell>
          <cell r="I16" t="str">
            <v>ca. 400 cm ca. 500 cm</v>
          </cell>
          <cell r="J16" t="str">
            <v>ca. 30 m</v>
          </cell>
          <cell r="K16" t="str">
            <v xml:space="preserve">ISO 8302    0,064 m²K/W  </v>
          </cell>
          <cell r="L16">
            <v>0.64</v>
          </cell>
          <cell r="M16" t="str">
            <v>25 db</v>
          </cell>
          <cell r="O16" t="str">
            <v>EN 1307</v>
          </cell>
          <cell r="P16" t="str">
            <v>1104/119044</v>
          </cell>
          <cell r="Q16" t="str">
            <v>D</v>
          </cell>
          <cell r="R16" t="str">
            <v>G</v>
          </cell>
          <cell r="S16" t="str">
            <v>Z</v>
          </cell>
          <cell r="T16" t="str">
            <v>R</v>
          </cell>
          <cell r="V16" t="str">
            <v>L</v>
          </cell>
          <cell r="W16" t="str">
            <v>e</v>
          </cell>
          <cell r="X16" t="str">
            <v>s</v>
          </cell>
          <cell r="Y16" t="str">
            <v>p</v>
          </cell>
          <cell r="Z16" t="str">
            <v>g</v>
          </cell>
          <cell r="AA16" t="str">
            <v>i</v>
          </cell>
          <cell r="AB16" t="str">
            <v>z</v>
          </cell>
        </row>
        <row r="17">
          <cell r="A17" t="str">
            <v xml:space="preserve">ZAMBESI </v>
          </cell>
          <cell r="B17" t="str">
            <v>Woven</v>
          </cell>
          <cell r="C17" t="str">
            <v>100 % sisal</v>
          </cell>
          <cell r="D17" t="str">
            <v>2250 g/m²</v>
          </cell>
          <cell r="E17" t="str">
            <v>jacquard</v>
          </cell>
          <cell r="F17" t="str">
            <v>latex (code 20)</v>
          </cell>
          <cell r="G17" t="str">
            <v>2775 g/m²</v>
          </cell>
          <cell r="H17" t="str">
            <v>9,0 mm</v>
          </cell>
          <cell r="I17" t="str">
            <v>ca. 400 cm</v>
          </cell>
          <cell r="J17" t="str">
            <v>ca. 30 m</v>
          </cell>
          <cell r="K17" t="str">
            <v xml:space="preserve">ISO 8302   0,13 m²K/W  </v>
          </cell>
          <cell r="L17">
            <v>1.3</v>
          </cell>
          <cell r="M17" t="str">
            <v>25 db</v>
          </cell>
          <cell r="O17" t="str">
            <v>EN 1307</v>
          </cell>
          <cell r="P17" t="str">
            <v>1104/117722</v>
          </cell>
          <cell r="Q17" t="str">
            <v>D</v>
          </cell>
          <cell r="R17" t="str">
            <v>F</v>
          </cell>
          <cell r="S17" t="str">
            <v>Z</v>
          </cell>
          <cell r="T17" t="str">
            <v>X</v>
          </cell>
          <cell r="U17" t="str">
            <v>T</v>
          </cell>
          <cell r="V17" t="str">
            <v>L</v>
          </cell>
          <cell r="W17" t="str">
            <v>e</v>
          </cell>
          <cell r="X17" t="str">
            <v>s</v>
          </cell>
          <cell r="Y17" t="str">
            <v>p</v>
          </cell>
        </row>
        <row r="18">
          <cell r="A18" t="str">
            <v xml:space="preserve">ZANZIBAR  </v>
          </cell>
          <cell r="B18" t="str">
            <v>Woven</v>
          </cell>
          <cell r="C18" t="str">
            <v>100 % sisal</v>
          </cell>
          <cell r="D18" t="str">
            <v>1760 g/m²</v>
          </cell>
          <cell r="E18" t="str">
            <v>bouclé</v>
          </cell>
          <cell r="F18" t="str">
            <v>latex (code 22)</v>
          </cell>
          <cell r="G18" t="str">
            <v>2200 g/m²</v>
          </cell>
          <cell r="H18" t="str">
            <v>7,0 mm</v>
          </cell>
          <cell r="I18" t="str">
            <v>ca. 400 cm</v>
          </cell>
          <cell r="J18" t="str">
            <v>ca. 30 m</v>
          </cell>
          <cell r="K18" t="str">
            <v xml:space="preserve">ISO 8302    0,074 m²K/W  </v>
          </cell>
          <cell r="L18">
            <v>0.74</v>
          </cell>
          <cell r="M18" t="str">
            <v>25 db</v>
          </cell>
          <cell r="O18" t="str">
            <v>EN 1307</v>
          </cell>
          <cell r="P18" t="str">
            <v>1104/117723</v>
          </cell>
          <cell r="Q18" t="str">
            <v>C</v>
          </cell>
          <cell r="R18" t="str">
            <v>E</v>
          </cell>
          <cell r="S18" t="str">
            <v>Z</v>
          </cell>
          <cell r="T18" t="str">
            <v>X</v>
          </cell>
          <cell r="U18" t="str">
            <v>T</v>
          </cell>
          <cell r="V18" t="str">
            <v>L</v>
          </cell>
          <cell r="W18" t="str">
            <v>e</v>
          </cell>
          <cell r="X18" t="str">
            <v>s</v>
          </cell>
          <cell r="Y18" t="str">
            <v>p</v>
          </cell>
        </row>
        <row r="19">
          <cell r="A19" t="str">
            <v xml:space="preserve">COCOS </v>
          </cell>
        </row>
        <row r="20">
          <cell r="A20" t="str">
            <v>BALI</v>
          </cell>
        </row>
        <row r="21">
          <cell r="A21" t="str">
            <v xml:space="preserve">COCOS   </v>
          </cell>
        </row>
        <row r="22">
          <cell r="A22" t="str">
            <v xml:space="preserve">COCOS TILES                    </v>
          </cell>
        </row>
        <row r="23">
          <cell r="A23" t="str">
            <v>WOOL</v>
          </cell>
        </row>
        <row r="24">
          <cell r="A24" t="str">
            <v>HAVANA</v>
          </cell>
        </row>
        <row r="25">
          <cell r="A25" t="str">
            <v>JAVA</v>
          </cell>
        </row>
        <row r="26">
          <cell r="A26" t="str">
            <v>KALAHARI</v>
          </cell>
        </row>
        <row r="27">
          <cell r="A27" t="str">
            <v xml:space="preserve">LANAGAVE SUPER </v>
          </cell>
        </row>
        <row r="28">
          <cell r="A28" t="str">
            <v xml:space="preserve">MAORI </v>
          </cell>
        </row>
        <row r="29">
          <cell r="A29" t="str">
            <v>MOKO</v>
          </cell>
        </row>
        <row r="30">
          <cell r="A30" t="str">
            <v>MOMBASA</v>
          </cell>
        </row>
        <row r="31">
          <cell r="A31" t="str">
            <v>SAMOA</v>
          </cell>
        </row>
        <row r="32">
          <cell r="A32" t="str">
            <v>TASMANIA</v>
          </cell>
        </row>
      </sheetData>
      <sheetData sheetId="1" refreshError="1">
        <row r="2">
          <cell r="E2" t="str">
            <v>SAPPHIRE</v>
          </cell>
        </row>
      </sheetData>
      <sheetData sheetId="2" refreshError="1"/>
      <sheetData sheetId="3" refreshError="1"/>
      <sheetData sheetId="4" refreshError="1"/>
      <sheetData sheetId="5" refreshError="1">
        <row r="2">
          <cell r="C2" t="str">
            <v>Licht huishoudelijk gebruik</v>
          </cell>
          <cell r="D2" t="str">
            <v>Usage domestique légère</v>
          </cell>
          <cell r="E2" t="str">
            <v>Leichte Beanspruchung</v>
          </cell>
          <cell r="F2" t="str">
            <v>Light domestic</v>
          </cell>
        </row>
        <row r="3">
          <cell r="C3" t="str">
            <v>Medium huishoudelijk gebruik</v>
          </cell>
          <cell r="D3" t="str">
            <v>Usage domestique medium</v>
          </cell>
          <cell r="E3" t="str">
            <v>Medium Beanspruchung</v>
          </cell>
          <cell r="F3" t="str">
            <v xml:space="preserve">Medium Domestic                                            </v>
          </cell>
        </row>
        <row r="4">
          <cell r="C4" t="str">
            <v>Normaal huishoudelijk gebruik</v>
          </cell>
          <cell r="D4" t="str">
            <v>Usage domestique modéré</v>
          </cell>
          <cell r="E4" t="str">
            <v>Mittlere Beanspruchung</v>
          </cell>
          <cell r="F4" t="str">
            <v>General Domestic</v>
          </cell>
        </row>
        <row r="5">
          <cell r="C5" t="str">
            <v>Zwaar huishoudelijk gebruik</v>
          </cell>
          <cell r="D5" t="str">
            <v>Usage domestique  intensif</v>
          </cell>
          <cell r="E5" t="str">
            <v>Schwere Beanspruchung</v>
          </cell>
          <cell r="F5" t="str">
            <v>Heavy domestic</v>
          </cell>
        </row>
        <row r="6">
          <cell r="C6" t="str">
            <v>Licht contract gebruik</v>
          </cell>
          <cell r="D6" t="str">
            <v>Usage professionel légère</v>
          </cell>
          <cell r="E6" t="str">
            <v>Leichte Projekt</v>
          </cell>
          <cell r="F6" t="str">
            <v xml:space="preserve">Moderate commercial                                                 </v>
          </cell>
        </row>
        <row r="7">
          <cell r="C7" t="str">
            <v>Medium contract gebruik</v>
          </cell>
          <cell r="D7" t="str">
            <v>Usage professionel  medium</v>
          </cell>
          <cell r="E7" t="str">
            <v>Medium Projekt</v>
          </cell>
          <cell r="F7" t="str">
            <v>General commercial</v>
          </cell>
        </row>
        <row r="8">
          <cell r="C8" t="str">
            <v>Zwaar professioneel gebruik</v>
          </cell>
          <cell r="D8" t="str">
            <v>Usage professionel intensif</v>
          </cell>
          <cell r="E8" t="str">
            <v>Schwere Projekt</v>
          </cell>
          <cell r="F8" t="str">
            <v xml:space="preserve"> Heavy Commercial</v>
          </cell>
        </row>
      </sheetData>
      <sheetData sheetId="6" refreshError="1">
        <row r="2">
          <cell r="A2" t="str">
            <v xml:space="preserve">ALLEGRO  </v>
          </cell>
        </row>
        <row r="3">
          <cell r="A3" t="str">
            <v>BELLEVUE</v>
          </cell>
        </row>
        <row r="4">
          <cell r="A4" t="str">
            <v>BROADWAY</v>
          </cell>
        </row>
        <row r="5">
          <cell r="A5" t="str">
            <v xml:space="preserve">CITY   </v>
          </cell>
        </row>
        <row r="6">
          <cell r="A6" t="str">
            <v xml:space="preserve">CITY STRIPE   </v>
          </cell>
        </row>
        <row r="7">
          <cell r="A7" t="str">
            <v xml:space="preserve">COSMO       </v>
          </cell>
          <cell r="B7" t="str">
            <v xml:space="preserve"> </v>
          </cell>
        </row>
        <row r="8">
          <cell r="A8" t="str">
            <v>COLORA</v>
          </cell>
        </row>
        <row r="9">
          <cell r="A9" t="str">
            <v xml:space="preserve">COUNTRY   </v>
          </cell>
        </row>
        <row r="10">
          <cell r="A10" t="str">
            <v>KIVU</v>
          </cell>
        </row>
        <row r="11">
          <cell r="A11" t="str">
            <v>MASAI</v>
          </cell>
        </row>
        <row r="12">
          <cell r="A12" t="str">
            <v>SAPPHIRE</v>
          </cell>
        </row>
        <row r="13">
          <cell r="A13" t="str">
            <v xml:space="preserve">SERENGETI </v>
          </cell>
        </row>
        <row r="14">
          <cell r="A14" t="str">
            <v>TASMANIA</v>
          </cell>
        </row>
        <row r="15">
          <cell r="A15" t="str">
            <v>TOGO</v>
          </cell>
        </row>
        <row r="16">
          <cell r="A16" t="str">
            <v>TRELLIS</v>
          </cell>
        </row>
        <row r="17">
          <cell r="A17" t="str">
            <v>URBAN   PLUS</v>
          </cell>
        </row>
        <row r="18">
          <cell r="A18" t="str">
            <v xml:space="preserve">ZAMBESI </v>
          </cell>
        </row>
        <row r="19">
          <cell r="A19" t="str">
            <v xml:space="preserve">ZANZIBAR  </v>
          </cell>
        </row>
        <row r="20">
          <cell r="A20" t="str">
            <v xml:space="preserve">COCOS </v>
          </cell>
        </row>
        <row r="21">
          <cell r="A21" t="str">
            <v>BALI</v>
          </cell>
        </row>
        <row r="22">
          <cell r="A22" t="str">
            <v xml:space="preserve">COCOS   </v>
          </cell>
        </row>
        <row r="23">
          <cell r="A23" t="str">
            <v xml:space="preserve">COCOS TILES                    </v>
          </cell>
        </row>
        <row r="24">
          <cell r="A24" t="str">
            <v>WOOL</v>
          </cell>
        </row>
        <row r="25">
          <cell r="A25" t="str">
            <v>JAVA</v>
          </cell>
        </row>
        <row r="26">
          <cell r="A26" t="str">
            <v>HAVANA</v>
          </cell>
        </row>
        <row r="27">
          <cell r="A27" t="str">
            <v>KALAHARI</v>
          </cell>
        </row>
        <row r="28">
          <cell r="A28" t="str">
            <v xml:space="preserve">LANAGAVE SUPER </v>
          </cell>
        </row>
        <row r="29">
          <cell r="A29" t="str">
            <v xml:space="preserve">MAORI </v>
          </cell>
        </row>
        <row r="30">
          <cell r="A30" t="str">
            <v>MOKO</v>
          </cell>
        </row>
        <row r="31">
          <cell r="A31" t="str">
            <v>MOMBASA</v>
          </cell>
        </row>
        <row r="32">
          <cell r="A32" t="str">
            <v>SAMOA</v>
          </cell>
        </row>
        <row r="34">
          <cell r="A34" t="str">
            <v>SISAL</v>
          </cell>
        </row>
        <row r="35">
          <cell r="A35" t="str">
            <v>COCOS FISCHGRAT</v>
          </cell>
        </row>
        <row r="36">
          <cell r="A36" t="str">
            <v>SISAL BOUCLE</v>
          </cell>
        </row>
        <row r="37">
          <cell r="A37" t="str">
            <v>SISAL MULTICOLOR BOUCLE</v>
          </cell>
        </row>
        <row r="38">
          <cell r="A38" t="str">
            <v>SISAL SCHAFT</v>
          </cell>
        </row>
      </sheetData>
      <sheetData sheetId="7" refreshError="1"/>
      <sheetData sheetId="8" refreshError="1">
        <row r="2">
          <cell r="A2" t="str">
            <v xml:space="preserve">ALLEGRO  </v>
          </cell>
        </row>
        <row r="3">
          <cell r="A3" t="str">
            <v>BELLEVUE</v>
          </cell>
        </row>
        <row r="4">
          <cell r="A4" t="str">
            <v>BROADWAY</v>
          </cell>
        </row>
        <row r="5">
          <cell r="A5" t="str">
            <v xml:space="preserve">CITY   </v>
          </cell>
        </row>
        <row r="6">
          <cell r="A6" t="str">
            <v xml:space="preserve">CITY STRIPE   </v>
          </cell>
        </row>
        <row r="7">
          <cell r="A7" t="str">
            <v xml:space="preserve">COSMO       </v>
          </cell>
          <cell r="B7" t="str">
            <v xml:space="preserve"> </v>
          </cell>
        </row>
        <row r="8">
          <cell r="A8" t="str">
            <v>COLORA</v>
          </cell>
        </row>
        <row r="9">
          <cell r="A9" t="str">
            <v xml:space="preserve">COUNTRY   </v>
          </cell>
        </row>
        <row r="10">
          <cell r="A10" t="str">
            <v>KIVU</v>
          </cell>
        </row>
        <row r="11">
          <cell r="A11" t="str">
            <v>MASAI</v>
          </cell>
        </row>
        <row r="12">
          <cell r="A12" t="str">
            <v>SAPPHIRE</v>
          </cell>
        </row>
        <row r="13">
          <cell r="A13" t="str">
            <v xml:space="preserve">SERENGETI </v>
          </cell>
        </row>
        <row r="14">
          <cell r="A14" t="str">
            <v>TOGO</v>
          </cell>
        </row>
        <row r="15">
          <cell r="A15" t="str">
            <v>TRELLIS</v>
          </cell>
        </row>
        <row r="16">
          <cell r="A16" t="str">
            <v>URBAN   PLUS</v>
          </cell>
        </row>
        <row r="17">
          <cell r="A17" t="str">
            <v xml:space="preserve">ZAMBESI </v>
          </cell>
        </row>
        <row r="18">
          <cell r="A18" t="str">
            <v xml:space="preserve">ZANZIBAR  </v>
          </cell>
        </row>
        <row r="19">
          <cell r="A19" t="str">
            <v xml:space="preserve">COCOS </v>
          </cell>
        </row>
        <row r="20">
          <cell r="A20" t="str">
            <v>BALI</v>
          </cell>
        </row>
        <row r="21">
          <cell r="A21" t="str">
            <v xml:space="preserve">COCOS   </v>
          </cell>
        </row>
        <row r="22">
          <cell r="A22" t="str">
            <v xml:space="preserve">COCOS TILES                    </v>
          </cell>
        </row>
        <row r="23">
          <cell r="A23" t="str">
            <v>WOOL</v>
          </cell>
        </row>
        <row r="24">
          <cell r="A24" t="str">
            <v>JAVA</v>
          </cell>
        </row>
        <row r="25">
          <cell r="A25" t="str">
            <v>HAVANA</v>
          </cell>
        </row>
        <row r="26">
          <cell r="A26" t="str">
            <v>KALAHARI</v>
          </cell>
        </row>
        <row r="27">
          <cell r="A27" t="str">
            <v xml:space="preserve">LANAGAVE SUPER </v>
          </cell>
        </row>
        <row r="28">
          <cell r="A28" t="str">
            <v xml:space="preserve">MAORI </v>
          </cell>
        </row>
        <row r="29">
          <cell r="A29" t="str">
            <v>MOKO</v>
          </cell>
        </row>
        <row r="30">
          <cell r="A30" t="str">
            <v>MOMBASA</v>
          </cell>
        </row>
        <row r="31">
          <cell r="A31" t="str">
            <v>SAMOA</v>
          </cell>
        </row>
        <row r="32">
          <cell r="A32" t="str">
            <v>TASMANIA</v>
          </cell>
        </row>
        <row r="34">
          <cell r="A34" t="str">
            <v>SISAL</v>
          </cell>
        </row>
        <row r="35">
          <cell r="A35" t="str">
            <v>COCOS FISCHGRAT</v>
          </cell>
        </row>
        <row r="36">
          <cell r="A36" t="str">
            <v>SISAL BOUCLE</v>
          </cell>
        </row>
        <row r="37">
          <cell r="A37" t="str">
            <v>SISAL MULTICOLOR BOUCLE</v>
          </cell>
        </row>
        <row r="38">
          <cell r="A38" t="str">
            <v>SISAL SCHAFT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workbookViewId="0">
      <selection activeCell="F3" sqref="F3"/>
    </sheetView>
  </sheetViews>
  <sheetFormatPr defaultRowHeight="15" x14ac:dyDescent="0.25"/>
  <cols>
    <col min="1" max="1" width="31.28515625" customWidth="1"/>
    <col min="2" max="2" width="25.42578125" customWidth="1"/>
    <col min="3" max="3" width="13.28515625" customWidth="1"/>
    <col min="4" max="4" width="15.28515625" customWidth="1"/>
  </cols>
  <sheetData>
    <row r="2" spans="1:4" ht="60" x14ac:dyDescent="0.25">
      <c r="B2" s="28" t="s">
        <v>0</v>
      </c>
      <c r="C2" s="28"/>
    </row>
    <row r="3" spans="1:4" ht="15.75" customHeight="1" x14ac:dyDescent="0.25">
      <c r="B3" s="1"/>
    </row>
    <row r="4" spans="1:4" s="3" customFormat="1" ht="20.25" customHeight="1" x14ac:dyDescent="0.25">
      <c r="A4" s="2" t="s">
        <v>1</v>
      </c>
      <c r="B4" s="29" t="s">
        <v>66</v>
      </c>
    </row>
    <row r="5" spans="1:4" ht="8.25" customHeight="1" x14ac:dyDescent="0.25">
      <c r="A5" s="4"/>
    </row>
    <row r="6" spans="1:4" ht="12" customHeight="1" x14ac:dyDescent="0.25">
      <c r="A6" s="8" t="s">
        <v>2</v>
      </c>
      <c r="B6" s="12" t="s">
        <v>3</v>
      </c>
      <c r="C6" s="32"/>
      <c r="D6" s="33"/>
    </row>
    <row r="7" spans="1:4" ht="12" customHeight="1" x14ac:dyDescent="0.25">
      <c r="A7" s="9" t="s">
        <v>4</v>
      </c>
      <c r="B7" s="13" t="s">
        <v>5</v>
      </c>
      <c r="C7" s="34"/>
      <c r="D7" s="35"/>
    </row>
    <row r="8" spans="1:4" ht="12" customHeight="1" x14ac:dyDescent="0.25">
      <c r="A8" s="9" t="s">
        <v>6</v>
      </c>
      <c r="B8" s="13" t="s">
        <v>7</v>
      </c>
      <c r="C8" s="34"/>
      <c r="D8" s="35"/>
    </row>
    <row r="9" spans="1:4" ht="12" customHeight="1" x14ac:dyDescent="0.25">
      <c r="A9" s="10" t="s">
        <v>8</v>
      </c>
      <c r="B9" s="14" t="s">
        <v>9</v>
      </c>
      <c r="C9" s="34"/>
      <c r="D9" s="35"/>
    </row>
    <row r="10" spans="1:4" ht="12" customHeight="1" x14ac:dyDescent="0.25">
      <c r="A10" s="8" t="s">
        <v>10</v>
      </c>
      <c r="B10" s="15"/>
      <c r="C10" s="63" t="s">
        <v>58</v>
      </c>
      <c r="D10" s="64"/>
    </row>
    <row r="11" spans="1:4" ht="12" customHeight="1" x14ac:dyDescent="0.25">
      <c r="A11" s="9" t="s">
        <v>11</v>
      </c>
      <c r="B11" s="13" t="str">
        <f>VLOOKUP($B$2,sisal,3)</f>
        <v>100 % sisal</v>
      </c>
      <c r="C11" s="65"/>
      <c r="D11" s="66"/>
    </row>
    <row r="12" spans="1:4" ht="12" customHeight="1" x14ac:dyDescent="0.25">
      <c r="A12" s="9" t="s">
        <v>12</v>
      </c>
      <c r="B12" s="13"/>
      <c r="C12" s="65"/>
      <c r="D12" s="66"/>
    </row>
    <row r="13" spans="1:4" ht="12" customHeight="1" x14ac:dyDescent="0.25">
      <c r="A13" s="10" t="s">
        <v>13</v>
      </c>
      <c r="B13" s="14"/>
      <c r="C13" s="67"/>
      <c r="D13" s="68"/>
    </row>
    <row r="14" spans="1:4" ht="12" customHeight="1" x14ac:dyDescent="0.25">
      <c r="A14" s="8" t="s">
        <v>14</v>
      </c>
      <c r="B14" s="15"/>
      <c r="C14" s="57" t="s">
        <v>55</v>
      </c>
      <c r="D14" s="60" t="s">
        <v>56</v>
      </c>
    </row>
    <row r="15" spans="1:4" ht="12" customHeight="1" x14ac:dyDescent="0.25">
      <c r="A15" s="9" t="s">
        <v>15</v>
      </c>
      <c r="B15" s="13" t="str">
        <f>VLOOKUP($B$2,sisal,6)</f>
        <v>latex (code 20)</v>
      </c>
      <c r="C15" s="58"/>
      <c r="D15" s="61"/>
    </row>
    <row r="16" spans="1:4" ht="12" customHeight="1" x14ac:dyDescent="0.25">
      <c r="A16" s="9" t="s">
        <v>16</v>
      </c>
      <c r="B16" s="13"/>
      <c r="C16" s="58"/>
      <c r="D16" s="61"/>
    </row>
    <row r="17" spans="1:4" ht="12" customHeight="1" x14ac:dyDescent="0.25">
      <c r="A17" s="10" t="s">
        <v>17</v>
      </c>
      <c r="B17" s="14"/>
      <c r="C17" s="59"/>
      <c r="D17" s="62"/>
    </row>
    <row r="18" spans="1:4" ht="12" customHeight="1" x14ac:dyDescent="0.25">
      <c r="A18" s="8" t="s">
        <v>18</v>
      </c>
      <c r="B18" s="12"/>
      <c r="C18" s="57" t="s">
        <v>57</v>
      </c>
      <c r="D18" s="15"/>
    </row>
    <row r="19" spans="1:4" ht="12" customHeight="1" x14ac:dyDescent="0.25">
      <c r="A19" s="9" t="s">
        <v>19</v>
      </c>
      <c r="B19" s="13" t="str">
        <f>VLOOKUP($B$2,sisal,8)</f>
        <v>9,0 mm</v>
      </c>
      <c r="C19" s="58"/>
      <c r="D19" s="23"/>
    </row>
    <row r="20" spans="1:4" ht="12" customHeight="1" x14ac:dyDescent="0.25">
      <c r="A20" s="9" t="s">
        <v>20</v>
      </c>
      <c r="B20" s="13"/>
      <c r="C20" s="58"/>
      <c r="D20" s="23"/>
    </row>
    <row r="21" spans="1:4" ht="12" customHeight="1" x14ac:dyDescent="0.25">
      <c r="A21" s="10" t="s">
        <v>21</v>
      </c>
      <c r="B21" s="16"/>
      <c r="C21" s="59"/>
      <c r="D21" s="23"/>
    </row>
    <row r="22" spans="1:4" ht="12" customHeight="1" x14ac:dyDescent="0.25">
      <c r="A22" s="8" t="s">
        <v>22</v>
      </c>
      <c r="B22" s="12"/>
      <c r="C22" s="36"/>
      <c r="D22" s="37"/>
    </row>
    <row r="23" spans="1:4" ht="12" customHeight="1" x14ac:dyDescent="0.25">
      <c r="A23" s="9" t="s">
        <v>23</v>
      </c>
      <c r="B23" s="13" t="str">
        <f>VLOOKUP($B$2,sisal,4)</f>
        <v>2800 g/m²</v>
      </c>
      <c r="C23" s="30"/>
      <c r="D23" s="31"/>
    </row>
    <row r="24" spans="1:4" ht="12" customHeight="1" x14ac:dyDescent="0.25">
      <c r="A24" s="9" t="s">
        <v>24</v>
      </c>
      <c r="B24" s="13"/>
      <c r="C24" s="30"/>
      <c r="D24" s="31"/>
    </row>
    <row r="25" spans="1:4" ht="12" customHeight="1" x14ac:dyDescent="0.25">
      <c r="A25" s="10" t="s">
        <v>25</v>
      </c>
      <c r="B25" s="16"/>
      <c r="C25" s="30"/>
      <c r="D25" s="31"/>
    </row>
    <row r="26" spans="1:4" ht="12" customHeight="1" x14ac:dyDescent="0.25">
      <c r="A26" s="8" t="s">
        <v>26</v>
      </c>
      <c r="B26" s="12"/>
      <c r="C26" s="36"/>
      <c r="D26" s="37"/>
    </row>
    <row r="27" spans="1:4" ht="12" customHeight="1" x14ac:dyDescent="0.25">
      <c r="A27" s="9" t="s">
        <v>27</v>
      </c>
      <c r="B27" s="13" t="str">
        <f>VLOOKUP($B$2,sisal,7)</f>
        <v>3500 g/m²</v>
      </c>
      <c r="C27" s="30"/>
      <c r="D27" s="31"/>
    </row>
    <row r="28" spans="1:4" ht="12" customHeight="1" x14ac:dyDescent="0.25">
      <c r="A28" s="9" t="s">
        <v>28</v>
      </c>
      <c r="B28" s="13"/>
      <c r="C28" s="30"/>
      <c r="D28" s="31"/>
    </row>
    <row r="29" spans="1:4" ht="12" customHeight="1" x14ac:dyDescent="0.25">
      <c r="A29" s="10" t="s">
        <v>29</v>
      </c>
      <c r="B29" s="16"/>
      <c r="C29" s="30"/>
      <c r="D29" s="31"/>
    </row>
    <row r="30" spans="1:4" ht="12" customHeight="1" x14ac:dyDescent="0.25">
      <c r="A30" s="8" t="s">
        <v>30</v>
      </c>
      <c r="B30" s="12"/>
      <c r="C30" s="36"/>
      <c r="D30" s="37"/>
    </row>
    <row r="31" spans="1:4" ht="12" customHeight="1" x14ac:dyDescent="0.25">
      <c r="A31" s="9" t="s">
        <v>31</v>
      </c>
      <c r="B31" s="13" t="str">
        <f>VLOOKUP($B$2,sisal,9)</f>
        <v>ca. 400 cm</v>
      </c>
      <c r="C31" s="30"/>
      <c r="D31" s="31"/>
    </row>
    <row r="32" spans="1:4" ht="12" customHeight="1" x14ac:dyDescent="0.25">
      <c r="A32" s="9" t="s">
        <v>32</v>
      </c>
      <c r="B32" s="13"/>
      <c r="C32" s="30"/>
      <c r="D32" s="31"/>
    </row>
    <row r="33" spans="1:4" ht="12" customHeight="1" x14ac:dyDescent="0.25">
      <c r="A33" s="10" t="s">
        <v>33</v>
      </c>
      <c r="B33" s="17"/>
      <c r="C33" s="30"/>
      <c r="D33" s="31"/>
    </row>
    <row r="34" spans="1:4" ht="12" customHeight="1" x14ac:dyDescent="0.25">
      <c r="A34" s="8" t="s">
        <v>34</v>
      </c>
      <c r="B34" s="12"/>
      <c r="C34" s="36"/>
      <c r="D34" s="37"/>
    </row>
    <row r="35" spans="1:4" ht="12" customHeight="1" x14ac:dyDescent="0.25">
      <c r="A35" s="9" t="s">
        <v>35</v>
      </c>
      <c r="B35" s="13" t="str">
        <f>VLOOKUP($B$2,sisal,10)</f>
        <v>ca. 30 m</v>
      </c>
      <c r="C35" s="30"/>
      <c r="D35" s="31"/>
    </row>
    <row r="36" spans="1:4" ht="12" customHeight="1" x14ac:dyDescent="0.25">
      <c r="A36" s="9" t="s">
        <v>36</v>
      </c>
      <c r="B36" s="13"/>
      <c r="C36" s="30"/>
      <c r="D36" s="31"/>
    </row>
    <row r="37" spans="1:4" ht="12" customHeight="1" x14ac:dyDescent="0.25">
      <c r="A37" s="10" t="s">
        <v>37</v>
      </c>
      <c r="B37" s="16"/>
      <c r="C37" s="30"/>
      <c r="D37" s="31"/>
    </row>
    <row r="38" spans="1:4" ht="12" customHeight="1" x14ac:dyDescent="0.25">
      <c r="A38" s="8" t="s">
        <v>38</v>
      </c>
      <c r="B38" s="12"/>
      <c r="C38" s="32"/>
      <c r="D38" s="33"/>
    </row>
    <row r="39" spans="1:4" ht="12" customHeight="1" x14ac:dyDescent="0.25">
      <c r="A39" s="9" t="s">
        <v>39</v>
      </c>
      <c r="B39" s="18" t="str">
        <f>VLOOKUP($B$2,sisal,11)</f>
        <v xml:space="preserve">ISO 8302   0,13 m²K/W  </v>
      </c>
      <c r="C39" s="38"/>
      <c r="D39" s="39"/>
    </row>
    <row r="40" spans="1:4" ht="12" customHeight="1" x14ac:dyDescent="0.25">
      <c r="A40" s="9" t="s">
        <v>40</v>
      </c>
      <c r="B40" s="19"/>
      <c r="C40" s="44"/>
      <c r="D40" s="45"/>
    </row>
    <row r="41" spans="1:4" ht="12" customHeight="1" x14ac:dyDescent="0.25">
      <c r="A41" s="9" t="s">
        <v>41</v>
      </c>
      <c r="B41" s="20"/>
      <c r="C41" s="40"/>
      <c r="D41" s="41"/>
    </row>
    <row r="42" spans="1:4" ht="12" customHeight="1" x14ac:dyDescent="0.25">
      <c r="A42" s="11" t="s">
        <v>42</v>
      </c>
      <c r="B42" s="21">
        <f>VLOOKUP($B$2,sisal,12)</f>
        <v>1.3</v>
      </c>
      <c r="C42" s="42"/>
      <c r="D42" s="43"/>
    </row>
    <row r="43" spans="1:4" ht="12" customHeight="1" x14ac:dyDescent="0.25">
      <c r="A43" s="8" t="s">
        <v>43</v>
      </c>
      <c r="B43" s="12"/>
      <c r="C43" s="32"/>
      <c r="D43" s="33"/>
    </row>
    <row r="44" spans="1:4" ht="12" customHeight="1" x14ac:dyDescent="0.25">
      <c r="A44" s="9" t="s">
        <v>44</v>
      </c>
      <c r="B44" s="18" t="str">
        <f>VLOOKUP($B$2,sisal,13)</f>
        <v>25 db</v>
      </c>
      <c r="C44" s="38"/>
      <c r="D44" s="39"/>
    </row>
    <row r="45" spans="1:4" ht="12" customHeight="1" x14ac:dyDescent="0.25">
      <c r="A45" s="9" t="s">
        <v>45</v>
      </c>
      <c r="B45" s="19"/>
      <c r="C45" s="44"/>
      <c r="D45" s="45"/>
    </row>
    <row r="46" spans="1:4" ht="12" customHeight="1" x14ac:dyDescent="0.25">
      <c r="A46" s="10" t="s">
        <v>46</v>
      </c>
      <c r="B46" s="20"/>
      <c r="C46" s="40"/>
      <c r="D46" s="41"/>
    </row>
    <row r="47" spans="1:4" ht="12" customHeight="1" x14ac:dyDescent="0.25">
      <c r="A47" s="8" t="s">
        <v>47</v>
      </c>
      <c r="B47" s="24" t="s">
        <v>62</v>
      </c>
      <c r="C47" s="51" t="str">
        <f>IF(VLOOKUP(B2,sisal,18)="A",[1]Gebruik!C2,IF(VLOOKUP(B2,sisal,18)="B",[1]Gebruik!C3,IF(VLOOKUP(B2,sisal,18)="C",[1]Gebruik!C4,IF(VLOOKUP(B2,sisal,18)="D",[1]Gebruik!C5,IF(VLOOKUP(B2,sisal,18)="E",[1]Gebruik!C6,IF(VLOOKUP(B2,sisal,18)="F",[1]Gebruik!C7,IF(VLOOKUP(B2,sisal,18)="G",[1]Gebruik!C8,"")))))))</f>
        <v>Medium contract gebruik</v>
      </c>
      <c r="D47" s="52"/>
    </row>
    <row r="48" spans="1:4" ht="12" customHeight="1" x14ac:dyDescent="0.25">
      <c r="A48" s="9" t="s">
        <v>48</v>
      </c>
      <c r="B48" s="24" t="s">
        <v>63</v>
      </c>
      <c r="C48" s="53" t="str">
        <f>IF(VLOOKUP(B2,sisal,18)="A",[1]Gebruik!D2,IF(VLOOKUP(B2,sisal,18)="B",[1]Gebruik!D3,IF(VLOOKUP(B2,sisal,18)="C",[1]Gebruik!D4,IF(VLOOKUP(B2,sisal,18)="D",[1]Gebruik!D5,IF(VLOOKUP(B2,sisal,18)="E",[1]Gebruik!D6,IF(VLOOKUP(B2,sisal,18)="F",[1]Gebruik!D7,IF(VLOOKUP(B2,sisal,18)="G",[1]Gebruik!D8,"")))))))</f>
        <v>Usage professionel  medium</v>
      </c>
      <c r="D48" s="54"/>
    </row>
    <row r="49" spans="1:4" ht="12" customHeight="1" x14ac:dyDescent="0.25">
      <c r="A49" s="9" t="s">
        <v>49</v>
      </c>
      <c r="B49" s="24" t="s">
        <v>64</v>
      </c>
      <c r="C49" s="53" t="str">
        <f>IF(VLOOKUP(B2,sisal,18)="A",[1]Gebruik!E2,IF(VLOOKUP(B2,sisal,18)="B",[1]Gebruik!E3,IF(VLOOKUP(B2,sisal,18)="C",[1]Gebruik!E4,IF(VLOOKUP(B2,sisal,18)="D",[1]Gebruik!E5,IF(VLOOKUP(B2,sisal,18)="E",[1]Gebruik!E6,IF(VLOOKUP(B2,sisal,18)="F",[1]Gebruik!E7,IF(VLOOKUP(B2,sisal,18)="G",[1]Gebruik!E8,"")))))))</f>
        <v>Medium Projekt</v>
      </c>
      <c r="D49" s="54"/>
    </row>
    <row r="50" spans="1:4" ht="12" customHeight="1" x14ac:dyDescent="0.25">
      <c r="A50" s="9" t="s">
        <v>50</v>
      </c>
      <c r="B50" s="25" t="s">
        <v>65</v>
      </c>
      <c r="C50" s="55" t="str">
        <f>IF(VLOOKUP(B2,sisal,18)="A",[1]Gebruik!F2,IF(VLOOKUP(B2,sisal,18)="B",[1]Gebruik!F3,IF(VLOOKUP(B2,sisal,18)="C",[1]Gebruik!F4,IF(VLOOKUP(B2,sisal,18)="D",[1]Gebruik!F5,IF(VLOOKUP(B2,sisal,18)="E",[1]Gebruik!F6,IF(VLOOKUP(B2,sisal,18)="F",[1]Gebruik!F7,IF(VLOOKUP(B2,sisal,18)="G",[1]Gebruik!F8,"")))))))</f>
        <v>General commercial</v>
      </c>
      <c r="D50" s="56"/>
    </row>
    <row r="51" spans="1:4" ht="11.1" customHeight="1" x14ac:dyDescent="0.25">
      <c r="A51" s="50" t="s">
        <v>54</v>
      </c>
      <c r="B51" s="50"/>
      <c r="C51" s="50"/>
      <c r="D51" s="50"/>
    </row>
    <row r="52" spans="1:4" ht="11.1" customHeight="1" x14ac:dyDescent="0.25">
      <c r="A52" s="49" t="s">
        <v>59</v>
      </c>
      <c r="B52" s="49"/>
      <c r="C52" s="49"/>
      <c r="D52" s="26"/>
    </row>
    <row r="53" spans="1:4" ht="11.1" customHeight="1" x14ac:dyDescent="0.25">
      <c r="A53" s="46" t="s">
        <v>51</v>
      </c>
      <c r="B53" s="46"/>
      <c r="C53" s="46"/>
      <c r="D53" s="46"/>
    </row>
    <row r="54" spans="1:4" ht="11.1" customHeight="1" x14ac:dyDescent="0.25">
      <c r="A54" s="46" t="s">
        <v>52</v>
      </c>
      <c r="B54" s="46"/>
      <c r="C54" s="46"/>
      <c r="D54" s="46"/>
    </row>
    <row r="55" spans="1:4" ht="12.75" customHeight="1" x14ac:dyDescent="0.25">
      <c r="A55" s="47" t="s">
        <v>53</v>
      </c>
      <c r="B55" s="47"/>
      <c r="C55" s="47"/>
      <c r="D55" s="47"/>
    </row>
    <row r="56" spans="1:4" ht="21" customHeight="1" x14ac:dyDescent="0.25">
      <c r="A56" s="5"/>
    </row>
    <row r="57" spans="1:4" s="6" customFormat="1" ht="42.75" customHeight="1" x14ac:dyDescent="0.2">
      <c r="A57" s="48" t="s">
        <v>60</v>
      </c>
      <c r="B57" s="48"/>
      <c r="C57" s="48"/>
      <c r="D57" s="48"/>
    </row>
    <row r="58" spans="1:4" ht="29.25" customHeight="1" x14ac:dyDescent="0.25">
      <c r="A58" s="7"/>
      <c r="B58" s="22"/>
      <c r="C58" s="22"/>
    </row>
    <row r="59" spans="1:4" ht="19.5" customHeight="1" x14ac:dyDescent="0.3">
      <c r="A59" s="27" t="s">
        <v>61</v>
      </c>
      <c r="B59" s="27"/>
      <c r="C59" s="27"/>
    </row>
  </sheetData>
  <mergeCells count="43">
    <mergeCell ref="C40:D40"/>
    <mergeCell ref="A51:D51"/>
    <mergeCell ref="C46:D46"/>
    <mergeCell ref="C47:D47"/>
    <mergeCell ref="C48:D48"/>
    <mergeCell ref="C49:D49"/>
    <mergeCell ref="C50:D50"/>
    <mergeCell ref="A53:D53"/>
    <mergeCell ref="A54:D54"/>
    <mergeCell ref="A55:D55"/>
    <mergeCell ref="A57:D57"/>
    <mergeCell ref="A52:C52"/>
    <mergeCell ref="C41:D41"/>
    <mergeCell ref="C42:D42"/>
    <mergeCell ref="C43:D43"/>
    <mergeCell ref="C44:D44"/>
    <mergeCell ref="C45:D45"/>
    <mergeCell ref="C39:D39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27:D27"/>
    <mergeCell ref="C6:D6"/>
    <mergeCell ref="C7:D7"/>
    <mergeCell ref="C8:D8"/>
    <mergeCell ref="C9:D9"/>
    <mergeCell ref="C22:D22"/>
    <mergeCell ref="C23:D23"/>
    <mergeCell ref="C24:D24"/>
    <mergeCell ref="C25:D25"/>
    <mergeCell ref="C26:D26"/>
    <mergeCell ref="C10:D13"/>
    <mergeCell ref="C14:C17"/>
    <mergeCell ref="D14:D17"/>
    <mergeCell ref="C18:C21"/>
  </mergeCells>
  <dataValidations count="1">
    <dataValidation type="list" allowBlank="1" showInputMessage="1" showErrorMessage="1" sqref="B2:B3">
      <formula1>sisalkwaliteiten</formula1>
    </dataValidation>
  </dataValidations>
  <pageMargins left="0.70866141732283472" right="0.51181102362204722" top="0.55118110236220474" bottom="0.35433070866141736" header="0.11811023622047245" footer="0.11811023622047245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Declerck</dc:creator>
  <cp:lastModifiedBy>Frank Declerck</cp:lastModifiedBy>
  <cp:lastPrinted>2019-11-15T15:36:50Z</cp:lastPrinted>
  <dcterms:created xsi:type="dcterms:W3CDTF">2019-11-15T14:49:51Z</dcterms:created>
  <dcterms:modified xsi:type="dcterms:W3CDTF">2019-11-25T13:12:29Z</dcterms:modified>
</cp:coreProperties>
</file>